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2"/>
  </bookViews>
  <sheets>
    <sheet name="04-2012 IX" sheetId="1" r:id="rId1"/>
    <sheet name="04-2012 VI" sheetId="2" r:id="rId2"/>
    <sheet name="April 2012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<sst xmlns="http://schemas.openxmlformats.org/spreadsheetml/2006/main" count="118" uniqueCount="63">
  <si>
    <t>PROFORMA - II</t>
  </si>
  <si>
    <t>IMPLEMENTATION OF MID DAY MEALS PROGRAMME IN HIGH SCHOOLS DURING THE YEAR 2011-12:: RICE ISSUE REGISTER</t>
  </si>
  <si>
    <t>NAME OF THE HIGH SCHOOL::ZPHS,THOTTEMBEDU</t>
  </si>
  <si>
    <t>Name of the Mandal: THOTTEMBEDU</t>
  </si>
  <si>
    <t>S.No</t>
  </si>
  <si>
    <t>Date</t>
  </si>
  <si>
    <t>Opening Balance 
KGS</t>
  </si>
  <si>
    <t>Received
KGs</t>
  </si>
  <si>
    <t>Total
KGs</t>
  </si>
  <si>
    <t>Utilized 
KGs</t>
  </si>
  <si>
    <t>Balance
KGs</t>
  </si>
  <si>
    <t>Children Fed
(VI-X)</t>
  </si>
  <si>
    <t>Children Fed
(VI-VIII)</t>
  </si>
  <si>
    <t>Children Fed
(IX-X)</t>
  </si>
  <si>
    <t>Menu</t>
  </si>
  <si>
    <t>Rice-Abstract</t>
  </si>
  <si>
    <t>Present</t>
  </si>
  <si>
    <t>Meal Taken</t>
  </si>
  <si>
    <t>Roll</t>
  </si>
  <si>
    <t>Kgs</t>
  </si>
  <si>
    <t>Gms</t>
  </si>
  <si>
    <t>1. Rice Required during the Month (Approx)</t>
  </si>
  <si>
    <t>2. Opening Balance at the beginning of the month</t>
  </si>
  <si>
    <t>3.Rice received during this month</t>
  </si>
  <si>
    <t>4. Total Rice available for this month (2+3=4)</t>
  </si>
  <si>
    <t>5. Quantity of Rice Utilized during the Month</t>
  </si>
  <si>
    <t>6. Balance of rice available at the end of the month(Approx)</t>
  </si>
  <si>
    <t>7. Quantity required for the next month(approx)</t>
  </si>
  <si>
    <t>MONTHLY CLAIM PARTICULARS</t>
  </si>
  <si>
    <t>1. Total No.of Students taken Mid Day Meal</t>
  </si>
  <si>
    <t>2.Eligible Rate(Rate per Child)</t>
  </si>
  <si>
    <t>3. Amount Claimed for this month(Col.1 X 2)</t>
  </si>
  <si>
    <t>TOTAL</t>
  </si>
  <si>
    <t>Signature of the Implementing Agency</t>
  </si>
  <si>
    <t>Signature of the HM</t>
  </si>
  <si>
    <t>PROFORMA - I</t>
  </si>
  <si>
    <t>IMPLEMENTATION OF MID DAY MEALS PROGRAMME IN HIGH SCHOOLS DURING THE YEAR 2011-12</t>
  </si>
  <si>
    <t>NAME OF THE HIGH SCHOOL::ZPHS,TOTTEMBEDU</t>
  </si>
  <si>
    <t>Class-VI</t>
  </si>
  <si>
    <t>Class-VII</t>
  </si>
  <si>
    <t>Class-VIII</t>
  </si>
  <si>
    <t>Total (Class-VI-VIII)</t>
  </si>
  <si>
    <t>Rate per child
(4.40)</t>
  </si>
  <si>
    <t>Expenditure Amount(Rs.)
Col.14 X 15)</t>
  </si>
  <si>
    <t>Rice utilized @ 150 Grs per child (Col.14X150Grs)</t>
  </si>
  <si>
    <t>Total</t>
  </si>
  <si>
    <t xml:space="preserve">NAME OF THE MANDAL:: THOTTAMBEDU </t>
  </si>
  <si>
    <t>Class-IX</t>
  </si>
  <si>
    <t>Class-X</t>
  </si>
  <si>
    <t>Total (Class-IX-X)</t>
  </si>
  <si>
    <t>Expenditure Amount(Rs.)
Col.11 X 12)</t>
  </si>
  <si>
    <t>Rice utilized @ 150 Grs per child (Col.11X150Grs)</t>
  </si>
  <si>
    <t>Sunday</t>
  </si>
  <si>
    <t>Secound Satuarday</t>
  </si>
  <si>
    <t>MID DAY MEALS ROLL - PRESENT-MEAL TAKEN PARTICULARS FOR THE MONTH OF        April  2012</t>
  </si>
  <si>
    <t>NO.OF WORKING DAYS: 16</t>
  </si>
  <si>
    <t>CERTIFICATE:: Certified that the total No.of 1410  students have taken Mid Day Meal during the period from  01.04.2012  to  30.04.2012  i.e 16 days</t>
  </si>
  <si>
    <t>No.of Working Days:: 16</t>
  </si>
  <si>
    <t>MID DAY MEALS RICE UTILIZATION AND MONTHLY CLAIM PARTICULARS FOR THE MONTH OF  April  2012</t>
  </si>
  <si>
    <t>Babu Jagjeevan ram jayamthi</t>
  </si>
  <si>
    <t>Good Friday</t>
  </si>
  <si>
    <t>Babu Jagjeevan ram jayanthi</t>
  </si>
  <si>
    <t>Summer Holidays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</si>
</sst>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4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/>
      <protection/>
    </xf>
    <xf numFmtId="164" fontId="3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 vertical="center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>
      <alignment/>
      <protection/>
    </xf>
    <xf numFmtId="0" fontId="4" fillId="0" borderId="0" xfId="55" applyFont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164" fontId="6" fillId="0" borderId="10" xfId="55" applyNumberFormat="1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64" fontId="7" fillId="0" borderId="10" xfId="55" applyNumberFormat="1" applyFont="1" applyBorder="1">
      <alignment/>
      <protection/>
    </xf>
    <xf numFmtId="0" fontId="5" fillId="0" borderId="13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/>
      <protection/>
    </xf>
    <xf numFmtId="0" fontId="3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0" fontId="3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 vertical="center"/>
      <protection/>
    </xf>
    <xf numFmtId="0" fontId="9" fillId="0" borderId="18" xfId="55" applyFont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/>
      <protection/>
    </xf>
    <xf numFmtId="0" fontId="9" fillId="0" borderId="2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21" xfId="55" applyFont="1" applyBorder="1" applyAlignment="1">
      <alignment horizontal="center" vertical="center"/>
      <protection/>
    </xf>
    <xf numFmtId="0" fontId="9" fillId="0" borderId="22" xfId="55" applyFont="1" applyBorder="1" applyAlignment="1">
      <alignment horizontal="center" vertical="center"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23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8" fillId="0" borderId="17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/>
      <protection/>
    </xf>
    <xf numFmtId="0" fontId="8" fillId="0" borderId="19" xfId="55" applyFont="1" applyBorder="1" applyAlignment="1">
      <alignment horizontal="center" vertical="center"/>
      <protection/>
    </xf>
    <xf numFmtId="0" fontId="8" fillId="0" borderId="2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8" fillId="0" borderId="21" xfId="55" applyFont="1" applyBorder="1" applyAlignment="1">
      <alignment horizontal="center" vertical="center"/>
      <protection/>
    </xf>
    <xf numFmtId="0" fontId="8" fillId="0" borderId="22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8" fillId="0" borderId="23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T30" sqref="T30"/>
    </sheetView>
  </sheetViews>
  <sheetFormatPr defaultColWidth="9.140625" defaultRowHeight="15"/>
  <cols>
    <col min="1" max="1" width="5.7109375" style="6" customWidth="1"/>
    <col min="2" max="12" width="7.7109375" style="6" customWidth="1"/>
    <col min="13" max="13" width="10.28125" style="6" customWidth="1"/>
    <col min="14" max="14" width="14.00390625" style="6" customWidth="1"/>
    <col min="15" max="16384" width="9.140625" style="6" customWidth="1"/>
  </cols>
  <sheetData>
    <row r="1" spans="1:14" ht="12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2" customHeight="1">
      <c r="A4" s="4" t="s">
        <v>37</v>
      </c>
      <c r="B4" s="4"/>
      <c r="D4" s="4"/>
      <c r="E4" s="4"/>
      <c r="F4" s="4"/>
      <c r="H4" s="4" t="s">
        <v>46</v>
      </c>
      <c r="I4" s="4"/>
      <c r="L4" s="4"/>
      <c r="M4" s="4" t="s">
        <v>55</v>
      </c>
      <c r="N4" s="4"/>
    </row>
    <row r="5" spans="1:14" ht="24" customHeight="1">
      <c r="A5" s="34" t="s">
        <v>4</v>
      </c>
      <c r="B5" s="34" t="s">
        <v>5</v>
      </c>
      <c r="C5" s="35" t="s">
        <v>47</v>
      </c>
      <c r="D5" s="35"/>
      <c r="E5" s="35"/>
      <c r="F5" s="35" t="s">
        <v>48</v>
      </c>
      <c r="G5" s="35"/>
      <c r="H5" s="35"/>
      <c r="I5" s="35" t="s">
        <v>49</v>
      </c>
      <c r="J5" s="35"/>
      <c r="K5" s="35"/>
      <c r="L5" s="34" t="s">
        <v>42</v>
      </c>
      <c r="M5" s="34" t="s">
        <v>50</v>
      </c>
      <c r="N5" s="34" t="s">
        <v>51</v>
      </c>
    </row>
    <row r="6" spans="1:14" ht="22.5" customHeight="1">
      <c r="A6" s="34"/>
      <c r="B6" s="34"/>
      <c r="C6" s="19" t="s">
        <v>18</v>
      </c>
      <c r="D6" s="19" t="s">
        <v>16</v>
      </c>
      <c r="E6" s="19" t="s">
        <v>17</v>
      </c>
      <c r="F6" s="19" t="s">
        <v>18</v>
      </c>
      <c r="G6" s="19" t="s">
        <v>16</v>
      </c>
      <c r="H6" s="19" t="s">
        <v>17</v>
      </c>
      <c r="I6" s="19" t="s">
        <v>18</v>
      </c>
      <c r="J6" s="19" t="s">
        <v>16</v>
      </c>
      <c r="K6" s="19" t="s">
        <v>17</v>
      </c>
      <c r="L6" s="34"/>
      <c r="M6" s="34"/>
      <c r="N6" s="34"/>
    </row>
    <row r="7" spans="1:14" ht="12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</row>
    <row r="8" spans="1:14" ht="12" customHeight="1">
      <c r="A8" s="9">
        <v>1</v>
      </c>
      <c r="B8" s="20">
        <v>41000</v>
      </c>
      <c r="C8" s="36" t="s">
        <v>52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12" customHeight="1">
      <c r="A9" s="9">
        <v>2</v>
      </c>
      <c r="B9" s="20">
        <v>41001</v>
      </c>
      <c r="C9" s="9">
        <v>21</v>
      </c>
      <c r="D9" s="9">
        <v>17</v>
      </c>
      <c r="E9" s="9">
        <v>17</v>
      </c>
      <c r="F9" s="9">
        <v>0</v>
      </c>
      <c r="G9" s="9">
        <v>0</v>
      </c>
      <c r="H9" s="9">
        <v>0</v>
      </c>
      <c r="I9" s="9">
        <f aca="true" t="shared" si="0" ref="I9:J11">F9+C9</f>
        <v>21</v>
      </c>
      <c r="J9" s="9">
        <f t="shared" si="0"/>
        <v>17</v>
      </c>
      <c r="K9" s="9">
        <v>17</v>
      </c>
      <c r="L9" s="9">
        <v>4.4</v>
      </c>
      <c r="M9" s="9">
        <f>L9*K9</f>
        <v>74.80000000000001</v>
      </c>
      <c r="N9" s="9">
        <f>J9*0.15</f>
        <v>2.55</v>
      </c>
    </row>
    <row r="10" spans="1:14" ht="12" customHeight="1">
      <c r="A10" s="9">
        <v>3</v>
      </c>
      <c r="B10" s="20">
        <v>41002</v>
      </c>
      <c r="C10" s="9">
        <v>21</v>
      </c>
      <c r="D10" s="9">
        <v>19</v>
      </c>
      <c r="E10" s="9">
        <v>19</v>
      </c>
      <c r="F10" s="9">
        <v>0</v>
      </c>
      <c r="G10" s="9">
        <v>0</v>
      </c>
      <c r="H10" s="9">
        <v>0</v>
      </c>
      <c r="I10" s="9">
        <f t="shared" si="0"/>
        <v>21</v>
      </c>
      <c r="J10" s="9">
        <f t="shared" si="0"/>
        <v>19</v>
      </c>
      <c r="K10" s="9">
        <v>19</v>
      </c>
      <c r="L10" s="9">
        <v>4.4</v>
      </c>
      <c r="M10" s="9">
        <f>L10*K10</f>
        <v>83.60000000000001</v>
      </c>
      <c r="N10" s="9">
        <f>J10*0.15</f>
        <v>2.85</v>
      </c>
    </row>
    <row r="11" spans="1:14" ht="12" customHeight="1">
      <c r="A11" s="9">
        <v>4</v>
      </c>
      <c r="B11" s="20">
        <v>41003</v>
      </c>
      <c r="C11" s="9">
        <v>21</v>
      </c>
      <c r="D11" s="9">
        <v>18</v>
      </c>
      <c r="E11" s="9">
        <v>18</v>
      </c>
      <c r="F11" s="9">
        <v>0</v>
      </c>
      <c r="G11" s="9">
        <v>0</v>
      </c>
      <c r="H11" s="9">
        <v>0</v>
      </c>
      <c r="I11" s="9">
        <f t="shared" si="0"/>
        <v>21</v>
      </c>
      <c r="J11" s="9">
        <f t="shared" si="0"/>
        <v>18</v>
      </c>
      <c r="K11" s="9">
        <v>18</v>
      </c>
      <c r="L11" s="9">
        <v>4.4</v>
      </c>
      <c r="M11" s="9">
        <f>L11*K11</f>
        <v>79.2</v>
      </c>
      <c r="N11" s="9">
        <f>J11*0.15</f>
        <v>2.6999999999999997</v>
      </c>
    </row>
    <row r="12" spans="1:14" ht="12" customHeight="1">
      <c r="A12" s="9">
        <v>5</v>
      </c>
      <c r="B12" s="20">
        <v>41004</v>
      </c>
      <c r="C12" s="36" t="s">
        <v>61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" customHeight="1">
      <c r="A13" s="9">
        <v>6</v>
      </c>
      <c r="B13" s="20">
        <v>41005</v>
      </c>
      <c r="C13" s="36" t="s">
        <v>60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ht="12" customHeight="1">
      <c r="A14" s="9">
        <v>7</v>
      </c>
      <c r="B14" s="20">
        <v>41006</v>
      </c>
      <c r="C14" s="9">
        <v>21</v>
      </c>
      <c r="D14" s="9">
        <v>19</v>
      </c>
      <c r="E14" s="9">
        <v>19</v>
      </c>
      <c r="F14" s="9">
        <v>0</v>
      </c>
      <c r="G14" s="9">
        <v>0</v>
      </c>
      <c r="H14" s="9">
        <v>0</v>
      </c>
      <c r="I14" s="9">
        <f>F14+C14</f>
        <v>21</v>
      </c>
      <c r="J14" s="9">
        <f>G14+D14</f>
        <v>19</v>
      </c>
      <c r="K14" s="9">
        <v>19</v>
      </c>
      <c r="L14" s="9">
        <v>4.4</v>
      </c>
      <c r="M14" s="9">
        <f>L14*K14</f>
        <v>83.60000000000001</v>
      </c>
      <c r="N14" s="9">
        <f>J14*0.15</f>
        <v>2.85</v>
      </c>
    </row>
    <row r="15" spans="1:14" ht="12" customHeight="1">
      <c r="A15" s="9">
        <v>8</v>
      </c>
      <c r="B15" s="20">
        <v>41007</v>
      </c>
      <c r="C15" s="36" t="s">
        <v>52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ht="12" customHeight="1">
      <c r="A16" s="9">
        <v>9</v>
      </c>
      <c r="B16" s="20">
        <v>41008</v>
      </c>
      <c r="C16" s="9">
        <v>21</v>
      </c>
      <c r="D16" s="9">
        <v>16</v>
      </c>
      <c r="E16" s="9">
        <v>16</v>
      </c>
      <c r="F16" s="9">
        <v>0</v>
      </c>
      <c r="G16" s="9">
        <v>0</v>
      </c>
      <c r="H16" s="9">
        <v>0</v>
      </c>
      <c r="I16" s="9">
        <f aca="true" t="shared" si="1" ref="I16:J20">F16+C16</f>
        <v>21</v>
      </c>
      <c r="J16" s="9">
        <f t="shared" si="1"/>
        <v>16</v>
      </c>
      <c r="K16" s="9">
        <v>16</v>
      </c>
      <c r="L16" s="9">
        <v>4.4</v>
      </c>
      <c r="M16" s="9">
        <f>L16*K16</f>
        <v>70.4</v>
      </c>
      <c r="N16" s="9">
        <f>J16*0.15</f>
        <v>2.4</v>
      </c>
    </row>
    <row r="17" spans="1:14" ht="12" customHeight="1">
      <c r="A17" s="9">
        <v>10</v>
      </c>
      <c r="B17" s="20">
        <v>41009</v>
      </c>
      <c r="C17" s="9">
        <v>21</v>
      </c>
      <c r="D17" s="9">
        <v>19</v>
      </c>
      <c r="E17" s="9">
        <v>19</v>
      </c>
      <c r="F17" s="9">
        <v>0</v>
      </c>
      <c r="G17" s="9">
        <v>0</v>
      </c>
      <c r="H17" s="9">
        <v>0</v>
      </c>
      <c r="I17" s="9">
        <f t="shared" si="1"/>
        <v>21</v>
      </c>
      <c r="J17" s="9">
        <f t="shared" si="1"/>
        <v>19</v>
      </c>
      <c r="K17" s="9">
        <v>19</v>
      </c>
      <c r="L17" s="9">
        <v>4.4</v>
      </c>
      <c r="M17" s="9">
        <f>L17*K17</f>
        <v>83.60000000000001</v>
      </c>
      <c r="N17" s="9">
        <f>J17*0.15</f>
        <v>2.85</v>
      </c>
    </row>
    <row r="18" spans="1:14" ht="12" customHeight="1">
      <c r="A18" s="9">
        <v>11</v>
      </c>
      <c r="B18" s="20">
        <v>41010</v>
      </c>
      <c r="C18" s="9">
        <v>21</v>
      </c>
      <c r="D18" s="9">
        <v>19</v>
      </c>
      <c r="E18" s="9">
        <v>19</v>
      </c>
      <c r="F18" s="9">
        <v>0</v>
      </c>
      <c r="G18" s="9">
        <v>0</v>
      </c>
      <c r="H18" s="9">
        <v>0</v>
      </c>
      <c r="I18" s="9">
        <f t="shared" si="1"/>
        <v>21</v>
      </c>
      <c r="J18" s="9">
        <f t="shared" si="1"/>
        <v>19</v>
      </c>
      <c r="K18" s="9">
        <v>19</v>
      </c>
      <c r="L18" s="9">
        <v>4.4</v>
      </c>
      <c r="M18" s="9">
        <f>L18*K18</f>
        <v>83.60000000000001</v>
      </c>
      <c r="N18" s="9">
        <f>J18*0.15</f>
        <v>2.85</v>
      </c>
    </row>
    <row r="19" spans="1:14" ht="12" customHeight="1">
      <c r="A19" s="9">
        <v>12</v>
      </c>
      <c r="B19" s="20">
        <v>41011</v>
      </c>
      <c r="C19" s="9">
        <v>21</v>
      </c>
      <c r="D19" s="9">
        <v>20</v>
      </c>
      <c r="E19" s="9">
        <v>20</v>
      </c>
      <c r="F19" s="9">
        <v>0</v>
      </c>
      <c r="G19" s="9">
        <v>0</v>
      </c>
      <c r="H19" s="9">
        <v>0</v>
      </c>
      <c r="I19" s="9">
        <f t="shared" si="1"/>
        <v>21</v>
      </c>
      <c r="J19" s="9">
        <f t="shared" si="1"/>
        <v>20</v>
      </c>
      <c r="K19" s="9">
        <v>20</v>
      </c>
      <c r="L19" s="9">
        <v>4.4</v>
      </c>
      <c r="M19" s="9">
        <f>L19*K19</f>
        <v>88</v>
      </c>
      <c r="N19" s="9">
        <f>J19*0.15</f>
        <v>3</v>
      </c>
    </row>
    <row r="20" spans="1:14" ht="12" customHeight="1">
      <c r="A20" s="9">
        <v>13</v>
      </c>
      <c r="B20" s="20">
        <v>41012</v>
      </c>
      <c r="C20" s="9">
        <v>21</v>
      </c>
      <c r="D20" s="9">
        <v>20</v>
      </c>
      <c r="E20" s="9">
        <v>20</v>
      </c>
      <c r="F20" s="9">
        <v>0</v>
      </c>
      <c r="G20" s="9">
        <v>0</v>
      </c>
      <c r="H20" s="9">
        <v>0</v>
      </c>
      <c r="I20" s="9">
        <f t="shared" si="1"/>
        <v>21</v>
      </c>
      <c r="J20" s="9">
        <f t="shared" si="1"/>
        <v>20</v>
      </c>
      <c r="K20" s="9">
        <v>20</v>
      </c>
      <c r="L20" s="9">
        <v>4.4</v>
      </c>
      <c r="M20" s="9">
        <f>L20*K20</f>
        <v>88</v>
      </c>
      <c r="N20" s="9">
        <f>J20*0.15</f>
        <v>3</v>
      </c>
    </row>
    <row r="21" spans="1:14" ht="12" customHeight="1">
      <c r="A21" s="9">
        <v>14</v>
      </c>
      <c r="B21" s="20">
        <v>41013</v>
      </c>
      <c r="C21" s="36" t="s">
        <v>53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" customHeight="1">
      <c r="A22" s="9">
        <v>15</v>
      </c>
      <c r="B22" s="20">
        <v>41014</v>
      </c>
      <c r="C22" s="36" t="s">
        <v>52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1:14" ht="12" customHeight="1">
      <c r="A23" s="9">
        <v>16</v>
      </c>
      <c r="B23" s="20">
        <v>41015</v>
      </c>
      <c r="C23" s="9">
        <v>21</v>
      </c>
      <c r="D23" s="9">
        <v>20</v>
      </c>
      <c r="E23" s="9">
        <v>20</v>
      </c>
      <c r="F23" s="9">
        <v>0</v>
      </c>
      <c r="G23" s="9">
        <v>0</v>
      </c>
      <c r="H23" s="9">
        <v>0</v>
      </c>
      <c r="I23" s="9">
        <f aca="true" t="shared" si="2" ref="I23:I28">F23+C23</f>
        <v>21</v>
      </c>
      <c r="J23" s="9">
        <f aca="true" t="shared" si="3" ref="J23:J28">G23+D23</f>
        <v>20</v>
      </c>
      <c r="K23" s="9">
        <v>20</v>
      </c>
      <c r="L23" s="9">
        <v>4.4</v>
      </c>
      <c r="M23" s="9">
        <f aca="true" t="shared" si="4" ref="M23:M28">L23*K23</f>
        <v>88</v>
      </c>
      <c r="N23" s="9">
        <f aca="true" t="shared" si="5" ref="N23:N28">J23*0.15</f>
        <v>3</v>
      </c>
    </row>
    <row r="24" spans="1:14" ht="12" customHeight="1">
      <c r="A24" s="9">
        <v>17</v>
      </c>
      <c r="B24" s="20">
        <v>41016</v>
      </c>
      <c r="C24" s="9">
        <v>21</v>
      </c>
      <c r="D24" s="9">
        <v>20</v>
      </c>
      <c r="E24" s="9">
        <v>20</v>
      </c>
      <c r="F24" s="9">
        <v>0</v>
      </c>
      <c r="G24" s="9">
        <v>0</v>
      </c>
      <c r="H24" s="9">
        <v>0</v>
      </c>
      <c r="I24" s="9">
        <f t="shared" si="2"/>
        <v>21</v>
      </c>
      <c r="J24" s="9">
        <f t="shared" si="3"/>
        <v>20</v>
      </c>
      <c r="K24" s="9">
        <v>20</v>
      </c>
      <c r="L24" s="9">
        <v>4.4</v>
      </c>
      <c r="M24" s="9">
        <f t="shared" si="4"/>
        <v>88</v>
      </c>
      <c r="N24" s="9">
        <f t="shared" si="5"/>
        <v>3</v>
      </c>
    </row>
    <row r="25" spans="1:14" ht="12" customHeight="1">
      <c r="A25" s="9">
        <v>18</v>
      </c>
      <c r="B25" s="20">
        <v>41017</v>
      </c>
      <c r="C25" s="9">
        <v>21</v>
      </c>
      <c r="D25" s="9">
        <v>20</v>
      </c>
      <c r="E25" s="9">
        <v>20</v>
      </c>
      <c r="F25" s="9">
        <v>0</v>
      </c>
      <c r="G25" s="9">
        <v>0</v>
      </c>
      <c r="H25" s="9">
        <v>0</v>
      </c>
      <c r="I25" s="9">
        <f t="shared" si="2"/>
        <v>21</v>
      </c>
      <c r="J25" s="9">
        <f t="shared" si="3"/>
        <v>20</v>
      </c>
      <c r="K25" s="9">
        <v>20</v>
      </c>
      <c r="L25" s="9">
        <v>4.4</v>
      </c>
      <c r="M25" s="9">
        <f t="shared" si="4"/>
        <v>88</v>
      </c>
      <c r="N25" s="9">
        <f t="shared" si="5"/>
        <v>3</v>
      </c>
    </row>
    <row r="26" spans="1:14" ht="12" customHeight="1">
      <c r="A26" s="9">
        <v>19</v>
      </c>
      <c r="B26" s="20">
        <v>41018</v>
      </c>
      <c r="C26" s="9">
        <v>21</v>
      </c>
      <c r="D26" s="9">
        <v>20</v>
      </c>
      <c r="E26" s="9">
        <v>20</v>
      </c>
      <c r="F26" s="9">
        <v>0</v>
      </c>
      <c r="G26" s="9">
        <v>0</v>
      </c>
      <c r="H26" s="9">
        <v>0</v>
      </c>
      <c r="I26" s="9">
        <f t="shared" si="2"/>
        <v>21</v>
      </c>
      <c r="J26" s="9">
        <f t="shared" si="3"/>
        <v>20</v>
      </c>
      <c r="K26" s="9">
        <v>20</v>
      </c>
      <c r="L26" s="9">
        <v>4.4</v>
      </c>
      <c r="M26" s="9">
        <f t="shared" si="4"/>
        <v>88</v>
      </c>
      <c r="N26" s="9">
        <f t="shared" si="5"/>
        <v>3</v>
      </c>
    </row>
    <row r="27" spans="1:14" ht="12" customHeight="1">
      <c r="A27" s="9">
        <v>20</v>
      </c>
      <c r="B27" s="20">
        <v>41019</v>
      </c>
      <c r="C27" s="9">
        <v>21</v>
      </c>
      <c r="D27" s="9">
        <v>20</v>
      </c>
      <c r="E27" s="9">
        <v>20</v>
      </c>
      <c r="F27" s="9">
        <v>0</v>
      </c>
      <c r="G27" s="9">
        <v>0</v>
      </c>
      <c r="H27" s="9">
        <v>0</v>
      </c>
      <c r="I27" s="9">
        <f t="shared" si="2"/>
        <v>21</v>
      </c>
      <c r="J27" s="9">
        <f t="shared" si="3"/>
        <v>20</v>
      </c>
      <c r="K27" s="9">
        <v>20</v>
      </c>
      <c r="L27" s="9">
        <v>4.4</v>
      </c>
      <c r="M27" s="9">
        <f t="shared" si="4"/>
        <v>88</v>
      </c>
      <c r="N27" s="9">
        <f t="shared" si="5"/>
        <v>3</v>
      </c>
    </row>
    <row r="28" spans="1:14" ht="12" customHeight="1">
      <c r="A28" s="9">
        <v>21</v>
      </c>
      <c r="B28" s="20">
        <v>41020</v>
      </c>
      <c r="C28" s="9">
        <v>21</v>
      </c>
      <c r="D28" s="9">
        <v>20</v>
      </c>
      <c r="E28" s="9">
        <v>20</v>
      </c>
      <c r="F28" s="9">
        <v>0</v>
      </c>
      <c r="G28" s="9">
        <v>0</v>
      </c>
      <c r="H28" s="9">
        <v>0</v>
      </c>
      <c r="I28" s="9">
        <f t="shared" si="2"/>
        <v>21</v>
      </c>
      <c r="J28" s="9">
        <f t="shared" si="3"/>
        <v>20</v>
      </c>
      <c r="K28" s="9">
        <v>20</v>
      </c>
      <c r="L28" s="9">
        <v>4.4</v>
      </c>
      <c r="M28" s="9">
        <f t="shared" si="4"/>
        <v>88</v>
      </c>
      <c r="N28" s="9">
        <f t="shared" si="5"/>
        <v>3</v>
      </c>
    </row>
    <row r="29" spans="1:14" ht="12" customHeight="1">
      <c r="A29" s="9">
        <v>22</v>
      </c>
      <c r="B29" s="20">
        <v>41021</v>
      </c>
      <c r="C29" s="36" t="s">
        <v>52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4" ht="12" customHeight="1">
      <c r="A30" s="9">
        <v>23</v>
      </c>
      <c r="B30" s="20">
        <v>41022</v>
      </c>
      <c r="C30" s="9">
        <v>21</v>
      </c>
      <c r="D30" s="9">
        <v>20</v>
      </c>
      <c r="E30" s="9">
        <v>20</v>
      </c>
      <c r="F30" s="9">
        <v>0</v>
      </c>
      <c r="G30" s="9">
        <v>0</v>
      </c>
      <c r="H30" s="9">
        <v>0</v>
      </c>
      <c r="I30" s="9">
        <f>F30+C30</f>
        <v>21</v>
      </c>
      <c r="J30" s="9">
        <f>G30+D30</f>
        <v>20</v>
      </c>
      <c r="K30" s="9">
        <v>20</v>
      </c>
      <c r="L30" s="9">
        <v>4.4</v>
      </c>
      <c r="M30" s="9">
        <f>L30*K30</f>
        <v>88</v>
      </c>
      <c r="N30" s="9">
        <f>J30*0.15</f>
        <v>3</v>
      </c>
    </row>
    <row r="31" spans="1:14" ht="12" customHeight="1">
      <c r="A31" s="9">
        <v>24</v>
      </c>
      <c r="B31" s="20">
        <v>41023</v>
      </c>
      <c r="C31" s="39" t="s">
        <v>62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ht="12" customHeight="1">
      <c r="A32" s="9">
        <v>25</v>
      </c>
      <c r="B32" s="20">
        <v>41024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" customHeight="1">
      <c r="A33" s="9">
        <v>26</v>
      </c>
      <c r="B33" s="20">
        <v>41025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12" customHeight="1">
      <c r="A34" s="9">
        <v>27</v>
      </c>
      <c r="B34" s="20">
        <v>41026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</row>
    <row r="35" spans="1:14" ht="12" customHeight="1">
      <c r="A35" s="9">
        <v>28</v>
      </c>
      <c r="B35" s="20">
        <v>41027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4" ht="12" customHeight="1">
      <c r="A36" s="9">
        <v>29</v>
      </c>
      <c r="B36" s="20">
        <v>41028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12" customHeight="1">
      <c r="A37" s="21">
        <v>30</v>
      </c>
      <c r="B37" s="20">
        <v>41029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</row>
    <row r="38" spans="1:14" ht="12" customHeight="1">
      <c r="A38" s="9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24" customFormat="1" ht="26.25" customHeight="1">
      <c r="A39" s="23"/>
      <c r="B39" s="25" t="s">
        <v>45</v>
      </c>
      <c r="C39" s="11"/>
      <c r="D39" s="11">
        <f>SUM(D8:D38)</f>
        <v>307</v>
      </c>
      <c r="E39" s="11">
        <f>SUM(E8:E37)</f>
        <v>307</v>
      </c>
      <c r="F39" s="11"/>
      <c r="G39" s="11">
        <f>SUM(G8:G38)</f>
        <v>0</v>
      </c>
      <c r="H39" s="11">
        <f>SUM(H8:H37)</f>
        <v>0</v>
      </c>
      <c r="I39" s="11"/>
      <c r="J39" s="11">
        <f>G39+D39</f>
        <v>307</v>
      </c>
      <c r="K39" s="11">
        <f>SUM(K8:K38)</f>
        <v>307</v>
      </c>
      <c r="L39" s="11">
        <v>4.4</v>
      </c>
      <c r="M39" s="11">
        <f>J39*L39</f>
        <v>1350.8000000000002</v>
      </c>
      <c r="N39" s="11">
        <f>J39*0.15</f>
        <v>46.05</v>
      </c>
    </row>
  </sheetData>
  <sheetProtection/>
  <mergeCells count="19">
    <mergeCell ref="C22:N22"/>
    <mergeCell ref="C29:N29"/>
    <mergeCell ref="C31:N37"/>
    <mergeCell ref="N5:N6"/>
    <mergeCell ref="C8:N8"/>
    <mergeCell ref="C12:N12"/>
    <mergeCell ref="C13:N13"/>
    <mergeCell ref="C15:N15"/>
    <mergeCell ref="C21:N21"/>
    <mergeCell ref="A1:N1"/>
    <mergeCell ref="A2:N2"/>
    <mergeCell ref="A3:N3"/>
    <mergeCell ref="A5:A6"/>
    <mergeCell ref="B5:B6"/>
    <mergeCell ref="C5:E5"/>
    <mergeCell ref="F5:H5"/>
    <mergeCell ref="I5:K5"/>
    <mergeCell ref="L5:L6"/>
    <mergeCell ref="M5:M6"/>
  </mergeCells>
  <printOptions/>
  <pageMargins left="0.7" right="0.7" top="0.43" bottom="0.4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3">
      <selection activeCell="T32" sqref="T32"/>
    </sheetView>
  </sheetViews>
  <sheetFormatPr defaultColWidth="9.140625" defaultRowHeight="15"/>
  <cols>
    <col min="1" max="1" width="5.7109375" style="6" customWidth="1"/>
    <col min="2" max="2" width="8.7109375" style="6" customWidth="1"/>
    <col min="3" max="15" width="6.7109375" style="6" customWidth="1"/>
    <col min="16" max="16" width="10.28125" style="6" customWidth="1"/>
    <col min="17" max="17" width="11.421875" style="6" customWidth="1"/>
    <col min="18" max="16384" width="9.140625" style="6" customWidth="1"/>
  </cols>
  <sheetData>
    <row r="1" spans="1:17" ht="12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2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" customHeight="1">
      <c r="A4" s="4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55</v>
      </c>
      <c r="N4" s="4"/>
      <c r="O4" s="4"/>
      <c r="P4" s="4"/>
      <c r="Q4" s="4"/>
    </row>
    <row r="5" spans="1:17" ht="26.25" customHeight="1">
      <c r="A5" s="34" t="s">
        <v>4</v>
      </c>
      <c r="B5" s="34" t="s">
        <v>5</v>
      </c>
      <c r="C5" s="35" t="s">
        <v>38</v>
      </c>
      <c r="D5" s="35"/>
      <c r="E5" s="35"/>
      <c r="F5" s="35" t="s">
        <v>39</v>
      </c>
      <c r="G5" s="35"/>
      <c r="H5" s="35"/>
      <c r="I5" s="35" t="s">
        <v>40</v>
      </c>
      <c r="J5" s="35"/>
      <c r="K5" s="35"/>
      <c r="L5" s="35" t="s">
        <v>41</v>
      </c>
      <c r="M5" s="35"/>
      <c r="N5" s="35"/>
      <c r="O5" s="34" t="s">
        <v>42</v>
      </c>
      <c r="P5" s="34" t="s">
        <v>43</v>
      </c>
      <c r="Q5" s="34" t="s">
        <v>44</v>
      </c>
    </row>
    <row r="6" spans="1:17" ht="24.75" customHeight="1">
      <c r="A6" s="34"/>
      <c r="B6" s="34"/>
      <c r="C6" s="19" t="s">
        <v>18</v>
      </c>
      <c r="D6" s="19" t="s">
        <v>16</v>
      </c>
      <c r="E6" s="19" t="s">
        <v>17</v>
      </c>
      <c r="F6" s="19" t="s">
        <v>18</v>
      </c>
      <c r="G6" s="19" t="s">
        <v>16</v>
      </c>
      <c r="H6" s="19" t="s">
        <v>17</v>
      </c>
      <c r="I6" s="19" t="s">
        <v>18</v>
      </c>
      <c r="J6" s="19" t="s">
        <v>16</v>
      </c>
      <c r="K6" s="19" t="s">
        <v>17</v>
      </c>
      <c r="L6" s="19" t="s">
        <v>18</v>
      </c>
      <c r="M6" s="19" t="s">
        <v>16</v>
      </c>
      <c r="N6" s="19" t="s">
        <v>17</v>
      </c>
      <c r="O6" s="34"/>
      <c r="P6" s="34"/>
      <c r="Q6" s="34"/>
    </row>
    <row r="7" spans="1:17" ht="12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ht="12" customHeight="1">
      <c r="A8" s="9">
        <v>1</v>
      </c>
      <c r="B8" s="20">
        <v>41000</v>
      </c>
      <c r="C8" s="36" t="s">
        <v>52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1:17" ht="12" customHeight="1">
      <c r="A9" s="9">
        <v>2</v>
      </c>
      <c r="B9" s="20">
        <v>41001</v>
      </c>
      <c r="C9" s="9">
        <v>20</v>
      </c>
      <c r="D9" s="27">
        <v>18</v>
      </c>
      <c r="E9" s="27">
        <v>18</v>
      </c>
      <c r="F9" s="27">
        <v>30</v>
      </c>
      <c r="G9" s="27">
        <v>21</v>
      </c>
      <c r="H9" s="27">
        <v>21</v>
      </c>
      <c r="I9" s="27">
        <v>30</v>
      </c>
      <c r="J9" s="27">
        <v>26</v>
      </c>
      <c r="K9" s="27">
        <v>26</v>
      </c>
      <c r="L9" s="9">
        <f aca="true" t="shared" si="0" ref="L9:L18">I9+F9+C9</f>
        <v>80</v>
      </c>
      <c r="M9" s="9">
        <f aca="true" t="shared" si="1" ref="M9:M18">J9+G9+D9</f>
        <v>65</v>
      </c>
      <c r="N9" s="9">
        <v>65</v>
      </c>
      <c r="O9" s="9">
        <v>4.4</v>
      </c>
      <c r="P9" s="9">
        <f aca="true" t="shared" si="2" ref="P9:P16">M9*O9</f>
        <v>286</v>
      </c>
      <c r="Q9" s="9">
        <f>M9*0.15</f>
        <v>9.75</v>
      </c>
    </row>
    <row r="10" spans="1:17" ht="12" customHeight="1">
      <c r="A10" s="9">
        <v>3</v>
      </c>
      <c r="B10" s="20">
        <v>41002</v>
      </c>
      <c r="C10" s="9">
        <v>20</v>
      </c>
      <c r="D10" s="27">
        <v>17</v>
      </c>
      <c r="E10" s="27">
        <v>17</v>
      </c>
      <c r="F10" s="27">
        <v>30</v>
      </c>
      <c r="G10" s="27">
        <v>22</v>
      </c>
      <c r="H10" s="27">
        <v>22</v>
      </c>
      <c r="I10" s="27">
        <v>30</v>
      </c>
      <c r="J10" s="27">
        <v>26</v>
      </c>
      <c r="K10" s="27">
        <v>26</v>
      </c>
      <c r="L10" s="9">
        <f t="shared" si="0"/>
        <v>80</v>
      </c>
      <c r="M10" s="9">
        <f t="shared" si="1"/>
        <v>65</v>
      </c>
      <c r="N10" s="9">
        <v>65</v>
      </c>
      <c r="O10" s="9">
        <v>4.4</v>
      </c>
      <c r="P10" s="9">
        <f t="shared" si="2"/>
        <v>286</v>
      </c>
      <c r="Q10" s="9">
        <f>M10*0.15</f>
        <v>9.75</v>
      </c>
    </row>
    <row r="11" spans="1:17" ht="12" customHeight="1">
      <c r="A11" s="9">
        <v>4</v>
      </c>
      <c r="B11" s="20">
        <v>41003</v>
      </c>
      <c r="C11" s="27">
        <v>20</v>
      </c>
      <c r="D11" s="27">
        <v>17</v>
      </c>
      <c r="E11" s="27">
        <v>17</v>
      </c>
      <c r="F11" s="27">
        <v>30</v>
      </c>
      <c r="G11" s="27">
        <v>21</v>
      </c>
      <c r="H11" s="27">
        <v>21</v>
      </c>
      <c r="I11" s="27">
        <v>30</v>
      </c>
      <c r="J11" s="27">
        <v>25</v>
      </c>
      <c r="K11" s="27">
        <v>25</v>
      </c>
      <c r="L11" s="9">
        <f t="shared" si="0"/>
        <v>80</v>
      </c>
      <c r="M11" s="9">
        <f t="shared" si="1"/>
        <v>63</v>
      </c>
      <c r="N11" s="9">
        <v>63</v>
      </c>
      <c r="O11" s="9">
        <v>4.4</v>
      </c>
      <c r="P11" s="9">
        <f>M11*O11</f>
        <v>277.20000000000005</v>
      </c>
      <c r="Q11" s="9">
        <f>M11*0.15</f>
        <v>9.45</v>
      </c>
    </row>
    <row r="12" spans="1:17" ht="12" customHeight="1">
      <c r="A12" s="9">
        <v>5</v>
      </c>
      <c r="B12" s="20">
        <v>41004</v>
      </c>
      <c r="C12" s="36" t="s">
        <v>61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" customHeight="1">
      <c r="A13" s="9">
        <v>6</v>
      </c>
      <c r="B13" s="20">
        <v>41005</v>
      </c>
      <c r="C13" s="36" t="s">
        <v>60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" customHeight="1">
      <c r="A14" s="9">
        <v>7</v>
      </c>
      <c r="B14" s="20">
        <v>41006</v>
      </c>
      <c r="C14" s="9">
        <v>20</v>
      </c>
      <c r="D14" s="27">
        <v>15</v>
      </c>
      <c r="E14" s="27">
        <v>15</v>
      </c>
      <c r="F14" s="27">
        <v>30</v>
      </c>
      <c r="G14" s="27">
        <v>22</v>
      </c>
      <c r="H14" s="27">
        <v>22</v>
      </c>
      <c r="I14" s="27">
        <v>30</v>
      </c>
      <c r="J14" s="27">
        <v>28</v>
      </c>
      <c r="K14" s="9">
        <v>28</v>
      </c>
      <c r="L14" s="9">
        <f t="shared" si="0"/>
        <v>80</v>
      </c>
      <c r="M14" s="9">
        <f t="shared" si="1"/>
        <v>65</v>
      </c>
      <c r="N14" s="9">
        <v>65</v>
      </c>
      <c r="O14" s="9">
        <v>4.4</v>
      </c>
      <c r="P14" s="9">
        <f t="shared" si="2"/>
        <v>286</v>
      </c>
      <c r="Q14" s="9">
        <f>M14*0.15</f>
        <v>9.75</v>
      </c>
    </row>
    <row r="15" spans="1:17" ht="12" customHeight="1">
      <c r="A15" s="9">
        <v>8</v>
      </c>
      <c r="B15" s="20">
        <v>41007</v>
      </c>
      <c r="C15" s="36" t="s">
        <v>52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ht="12" customHeight="1">
      <c r="A16" s="9">
        <v>9</v>
      </c>
      <c r="B16" s="20">
        <v>41008</v>
      </c>
      <c r="C16" s="9">
        <v>20</v>
      </c>
      <c r="D16" s="27">
        <v>17</v>
      </c>
      <c r="E16" s="27">
        <v>17</v>
      </c>
      <c r="F16" s="27">
        <v>30</v>
      </c>
      <c r="G16" s="27">
        <v>27</v>
      </c>
      <c r="H16" s="27">
        <v>27</v>
      </c>
      <c r="I16" s="27">
        <v>30</v>
      </c>
      <c r="J16" s="27">
        <v>25</v>
      </c>
      <c r="K16" s="27">
        <v>25</v>
      </c>
      <c r="L16" s="9">
        <f t="shared" si="0"/>
        <v>80</v>
      </c>
      <c r="M16" s="9">
        <f t="shared" si="1"/>
        <v>69</v>
      </c>
      <c r="N16" s="9">
        <v>69</v>
      </c>
      <c r="O16" s="9">
        <v>4.4</v>
      </c>
      <c r="P16" s="9">
        <f t="shared" si="2"/>
        <v>303.6</v>
      </c>
      <c r="Q16" s="9">
        <f>M16*0.15</f>
        <v>10.35</v>
      </c>
    </row>
    <row r="17" spans="1:17" ht="12" customHeight="1">
      <c r="A17" s="9">
        <v>10</v>
      </c>
      <c r="B17" s="20">
        <v>41009</v>
      </c>
      <c r="C17" s="9">
        <v>20</v>
      </c>
      <c r="D17" s="27">
        <v>17</v>
      </c>
      <c r="E17" s="27">
        <v>17</v>
      </c>
      <c r="F17" s="27">
        <v>30</v>
      </c>
      <c r="G17" s="27">
        <v>25</v>
      </c>
      <c r="H17" s="27">
        <v>25</v>
      </c>
      <c r="I17" s="27">
        <v>30</v>
      </c>
      <c r="J17" s="27">
        <v>26</v>
      </c>
      <c r="K17" s="27">
        <v>26</v>
      </c>
      <c r="L17" s="9">
        <f t="shared" si="0"/>
        <v>80</v>
      </c>
      <c r="M17" s="9">
        <f t="shared" si="1"/>
        <v>68</v>
      </c>
      <c r="N17" s="9">
        <v>68</v>
      </c>
      <c r="O17" s="9">
        <v>4.4</v>
      </c>
      <c r="P17" s="9">
        <f>M17*O17</f>
        <v>299.20000000000005</v>
      </c>
      <c r="Q17" s="9">
        <f>M17*0.15</f>
        <v>10.2</v>
      </c>
    </row>
    <row r="18" spans="1:17" ht="12" customHeight="1">
      <c r="A18" s="9">
        <v>11</v>
      </c>
      <c r="B18" s="20">
        <v>41010</v>
      </c>
      <c r="C18" s="9">
        <v>20</v>
      </c>
      <c r="D18" s="27">
        <v>17</v>
      </c>
      <c r="E18" s="27">
        <v>17</v>
      </c>
      <c r="F18" s="27">
        <v>30</v>
      </c>
      <c r="G18" s="27">
        <v>23</v>
      </c>
      <c r="H18" s="27">
        <v>23</v>
      </c>
      <c r="I18" s="27">
        <v>30</v>
      </c>
      <c r="J18" s="27">
        <v>29</v>
      </c>
      <c r="K18" s="27">
        <v>29</v>
      </c>
      <c r="L18" s="9">
        <f t="shared" si="0"/>
        <v>80</v>
      </c>
      <c r="M18" s="9">
        <f t="shared" si="1"/>
        <v>69</v>
      </c>
      <c r="N18" s="9">
        <v>69</v>
      </c>
      <c r="O18" s="9">
        <v>4.4</v>
      </c>
      <c r="P18" s="9">
        <f>M18*O18</f>
        <v>303.6</v>
      </c>
      <c r="Q18" s="9">
        <f>M18*0.15</f>
        <v>10.35</v>
      </c>
    </row>
    <row r="19" spans="1:17" ht="12" customHeight="1">
      <c r="A19" s="9">
        <v>12</v>
      </c>
      <c r="B19" s="20">
        <v>41011</v>
      </c>
      <c r="C19" s="9">
        <v>20</v>
      </c>
      <c r="D19" s="27">
        <v>17</v>
      </c>
      <c r="E19" s="27">
        <v>17</v>
      </c>
      <c r="F19" s="27">
        <v>30</v>
      </c>
      <c r="G19" s="27">
        <v>25</v>
      </c>
      <c r="H19" s="27">
        <v>25</v>
      </c>
      <c r="I19" s="27">
        <v>30</v>
      </c>
      <c r="J19" s="27">
        <v>29</v>
      </c>
      <c r="K19" s="27">
        <v>29</v>
      </c>
      <c r="L19" s="9">
        <f>I16+F16+C19</f>
        <v>80</v>
      </c>
      <c r="M19" s="9">
        <f>J19+G19+D19</f>
        <v>71</v>
      </c>
      <c r="N19" s="9">
        <v>71</v>
      </c>
      <c r="O19" s="9">
        <v>4.4</v>
      </c>
      <c r="P19" s="9">
        <f>M19*O19</f>
        <v>312.40000000000003</v>
      </c>
      <c r="Q19" s="9">
        <f>M19*0.15</f>
        <v>10.65</v>
      </c>
    </row>
    <row r="20" spans="1:17" ht="12" customHeight="1">
      <c r="A20" s="9">
        <v>13</v>
      </c>
      <c r="B20" s="20">
        <v>41012</v>
      </c>
      <c r="C20" s="9">
        <v>20</v>
      </c>
      <c r="D20" s="27">
        <v>17</v>
      </c>
      <c r="E20" s="27">
        <v>17</v>
      </c>
      <c r="F20" s="27">
        <v>30</v>
      </c>
      <c r="G20" s="27">
        <v>25</v>
      </c>
      <c r="H20" s="27">
        <v>25</v>
      </c>
      <c r="I20" s="27">
        <v>30</v>
      </c>
      <c r="J20" s="27">
        <v>29</v>
      </c>
      <c r="K20" s="27">
        <v>29</v>
      </c>
      <c r="L20" s="9">
        <f>I17+F17+C20</f>
        <v>80</v>
      </c>
      <c r="M20" s="9">
        <f>J20+G20+D20</f>
        <v>71</v>
      </c>
      <c r="N20" s="9">
        <v>71</v>
      </c>
      <c r="O20" s="9">
        <v>4.4</v>
      </c>
      <c r="P20" s="9">
        <f>M20*O20</f>
        <v>312.40000000000003</v>
      </c>
      <c r="Q20" s="9">
        <f>M20*0.15</f>
        <v>10.65</v>
      </c>
    </row>
    <row r="21" spans="1:17" ht="12" customHeight="1">
      <c r="A21" s="9">
        <v>14</v>
      </c>
      <c r="B21" s="20">
        <v>41013</v>
      </c>
      <c r="C21" s="36" t="s">
        <v>53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1:17" ht="12" customHeight="1">
      <c r="A22" s="9">
        <v>15</v>
      </c>
      <c r="B22" s="20">
        <v>41014</v>
      </c>
      <c r="C22" s="36" t="s">
        <v>52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</row>
    <row r="23" spans="1:17" ht="12" customHeight="1">
      <c r="A23" s="9">
        <v>16</v>
      </c>
      <c r="B23" s="20">
        <v>41015</v>
      </c>
      <c r="C23" s="30">
        <v>20</v>
      </c>
      <c r="D23" s="31">
        <v>17</v>
      </c>
      <c r="E23" s="31">
        <v>17</v>
      </c>
      <c r="F23" s="24">
        <v>30</v>
      </c>
      <c r="G23" s="31">
        <v>25</v>
      </c>
      <c r="H23" s="31">
        <v>25</v>
      </c>
      <c r="I23" s="24">
        <v>30</v>
      </c>
      <c r="J23" s="31">
        <v>29</v>
      </c>
      <c r="K23" s="31">
        <v>29</v>
      </c>
      <c r="L23" s="30">
        <f>I20+F20+C23</f>
        <v>80</v>
      </c>
      <c r="M23" s="30">
        <f aca="true" t="shared" si="3" ref="M23:M28">J23+G23+D23</f>
        <v>71</v>
      </c>
      <c r="N23" s="30">
        <v>71</v>
      </c>
      <c r="O23" s="30">
        <v>4.4</v>
      </c>
      <c r="P23" s="30">
        <f aca="true" t="shared" si="4" ref="P23:P28">M23*O23</f>
        <v>312.40000000000003</v>
      </c>
      <c r="Q23" s="30">
        <f aca="true" t="shared" si="5" ref="Q23:Q28">M23*0.15</f>
        <v>10.65</v>
      </c>
    </row>
    <row r="24" spans="1:17" ht="12" customHeight="1">
      <c r="A24" s="9">
        <v>17</v>
      </c>
      <c r="B24" s="20">
        <v>41016</v>
      </c>
      <c r="C24" s="9">
        <v>20</v>
      </c>
      <c r="D24" s="27">
        <v>17</v>
      </c>
      <c r="E24" s="27">
        <v>17</v>
      </c>
      <c r="F24" s="24">
        <v>30</v>
      </c>
      <c r="G24" s="27">
        <v>25</v>
      </c>
      <c r="H24" s="27">
        <v>25</v>
      </c>
      <c r="I24" s="27">
        <v>30</v>
      </c>
      <c r="J24" s="27">
        <v>29</v>
      </c>
      <c r="K24" s="27">
        <v>29</v>
      </c>
      <c r="L24" s="9">
        <f>I24+F21+C24</f>
        <v>50</v>
      </c>
      <c r="M24" s="9">
        <f t="shared" si="3"/>
        <v>71</v>
      </c>
      <c r="N24" s="9">
        <v>71</v>
      </c>
      <c r="O24" s="9">
        <v>4.4</v>
      </c>
      <c r="P24" s="9">
        <f t="shared" si="4"/>
        <v>312.40000000000003</v>
      </c>
      <c r="Q24" s="9">
        <f t="shared" si="5"/>
        <v>10.65</v>
      </c>
    </row>
    <row r="25" spans="1:17" ht="12" customHeight="1">
      <c r="A25" s="9">
        <v>18</v>
      </c>
      <c r="B25" s="20">
        <v>41017</v>
      </c>
      <c r="C25" s="9">
        <v>20</v>
      </c>
      <c r="D25" s="27">
        <v>17</v>
      </c>
      <c r="E25" s="27">
        <v>17</v>
      </c>
      <c r="F25" s="27">
        <v>30</v>
      </c>
      <c r="G25" s="27">
        <v>25</v>
      </c>
      <c r="H25" s="27">
        <v>25</v>
      </c>
      <c r="I25" s="27">
        <v>30</v>
      </c>
      <c r="J25" s="27">
        <v>29</v>
      </c>
      <c r="K25" s="27">
        <v>29</v>
      </c>
      <c r="L25" s="9">
        <f>I25+F22+C25</f>
        <v>50</v>
      </c>
      <c r="M25" s="9">
        <f t="shared" si="3"/>
        <v>71</v>
      </c>
      <c r="N25" s="9">
        <v>71</v>
      </c>
      <c r="O25" s="9">
        <v>4.4</v>
      </c>
      <c r="P25" s="9">
        <f t="shared" si="4"/>
        <v>312.40000000000003</v>
      </c>
      <c r="Q25" s="9">
        <f t="shared" si="5"/>
        <v>10.65</v>
      </c>
    </row>
    <row r="26" spans="1:17" ht="12" customHeight="1">
      <c r="A26" s="9">
        <v>19</v>
      </c>
      <c r="B26" s="20">
        <v>41018</v>
      </c>
      <c r="C26" s="9">
        <v>20</v>
      </c>
      <c r="D26" s="27">
        <v>17</v>
      </c>
      <c r="E26" s="27">
        <v>17</v>
      </c>
      <c r="F26" s="27">
        <v>30</v>
      </c>
      <c r="G26" s="27">
        <v>25</v>
      </c>
      <c r="H26" s="27">
        <v>25</v>
      </c>
      <c r="I26" s="27">
        <v>30</v>
      </c>
      <c r="J26" s="27">
        <v>29</v>
      </c>
      <c r="K26" s="27">
        <v>29</v>
      </c>
      <c r="L26" s="9">
        <f>I26+F26+C26</f>
        <v>80</v>
      </c>
      <c r="M26" s="9">
        <f t="shared" si="3"/>
        <v>71</v>
      </c>
      <c r="N26" s="9">
        <v>71</v>
      </c>
      <c r="O26" s="9">
        <v>4.4</v>
      </c>
      <c r="P26" s="9">
        <f t="shared" si="4"/>
        <v>312.40000000000003</v>
      </c>
      <c r="Q26" s="9">
        <f t="shared" si="5"/>
        <v>10.65</v>
      </c>
    </row>
    <row r="27" spans="1:17" ht="12" customHeight="1">
      <c r="A27" s="9">
        <v>20</v>
      </c>
      <c r="B27" s="20">
        <v>41019</v>
      </c>
      <c r="C27" s="9">
        <v>20</v>
      </c>
      <c r="D27" s="27">
        <v>17</v>
      </c>
      <c r="E27" s="27">
        <v>17</v>
      </c>
      <c r="F27" s="27">
        <v>30</v>
      </c>
      <c r="G27" s="27">
        <v>25</v>
      </c>
      <c r="H27" s="27">
        <v>25</v>
      </c>
      <c r="I27" s="27">
        <v>30</v>
      </c>
      <c r="J27" s="27">
        <v>29</v>
      </c>
      <c r="K27" s="27">
        <v>29</v>
      </c>
      <c r="L27" s="9">
        <f>I27+F27+C27</f>
        <v>80</v>
      </c>
      <c r="M27" s="9">
        <f t="shared" si="3"/>
        <v>71</v>
      </c>
      <c r="N27" s="9">
        <v>71</v>
      </c>
      <c r="O27" s="9">
        <v>4.4</v>
      </c>
      <c r="P27" s="9">
        <f t="shared" si="4"/>
        <v>312.40000000000003</v>
      </c>
      <c r="Q27" s="9">
        <f t="shared" si="5"/>
        <v>10.65</v>
      </c>
    </row>
    <row r="28" spans="1:17" ht="12" customHeight="1">
      <c r="A28" s="9">
        <v>21</v>
      </c>
      <c r="B28" s="20">
        <v>41020</v>
      </c>
      <c r="C28" s="9">
        <v>20</v>
      </c>
      <c r="D28" s="27">
        <v>17</v>
      </c>
      <c r="E28" s="27">
        <v>17</v>
      </c>
      <c r="F28" s="27">
        <v>30</v>
      </c>
      <c r="G28" s="27">
        <v>25</v>
      </c>
      <c r="H28" s="27">
        <v>25</v>
      </c>
      <c r="I28" s="27">
        <v>30</v>
      </c>
      <c r="J28" s="27">
        <v>29</v>
      </c>
      <c r="K28" s="27">
        <v>29</v>
      </c>
      <c r="L28" s="9">
        <f>I28+F28+C28</f>
        <v>80</v>
      </c>
      <c r="M28" s="9">
        <f t="shared" si="3"/>
        <v>71</v>
      </c>
      <c r="N28" s="9">
        <v>71</v>
      </c>
      <c r="O28" s="9">
        <v>4.4</v>
      </c>
      <c r="P28" s="9">
        <f t="shared" si="4"/>
        <v>312.40000000000003</v>
      </c>
      <c r="Q28" s="9">
        <f t="shared" si="5"/>
        <v>10.65</v>
      </c>
    </row>
    <row r="29" spans="1:17" ht="12" customHeight="1">
      <c r="A29" s="9">
        <v>22</v>
      </c>
      <c r="B29" s="20">
        <v>41021</v>
      </c>
      <c r="C29" s="36" t="s">
        <v>52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1:17" ht="12" customHeight="1">
      <c r="A30" s="9">
        <v>23</v>
      </c>
      <c r="B30" s="20">
        <v>41022</v>
      </c>
      <c r="C30" s="9">
        <v>20</v>
      </c>
      <c r="D30" s="27">
        <v>17</v>
      </c>
      <c r="E30" s="27">
        <v>17</v>
      </c>
      <c r="F30" s="27">
        <v>30</v>
      </c>
      <c r="G30" s="27">
        <v>25</v>
      </c>
      <c r="H30" s="27">
        <v>25</v>
      </c>
      <c r="I30" s="27">
        <v>30</v>
      </c>
      <c r="J30" s="27">
        <v>29</v>
      </c>
      <c r="K30" s="29">
        <v>29</v>
      </c>
      <c r="L30" s="9">
        <f>I30+F30+C30</f>
        <v>80</v>
      </c>
      <c r="M30" s="9">
        <f>J30+G30+D30</f>
        <v>71</v>
      </c>
      <c r="N30" s="9">
        <v>71</v>
      </c>
      <c r="O30" s="9">
        <v>4.4</v>
      </c>
      <c r="P30" s="9">
        <f>M30*O30</f>
        <v>312.40000000000003</v>
      </c>
      <c r="Q30" s="9">
        <f>M30*0.15</f>
        <v>10.65</v>
      </c>
    </row>
    <row r="31" spans="1:17" ht="12" customHeight="1">
      <c r="A31" s="9">
        <v>24</v>
      </c>
      <c r="B31" s="20">
        <v>41023</v>
      </c>
      <c r="C31" s="39" t="s">
        <v>62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2" customHeight="1">
      <c r="A32" s="9">
        <v>25</v>
      </c>
      <c r="B32" s="20">
        <v>41024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12" customHeight="1">
      <c r="A33" s="9">
        <v>26</v>
      </c>
      <c r="B33" s="20">
        <v>41025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12" customHeight="1">
      <c r="A34" s="9">
        <v>27</v>
      </c>
      <c r="B34" s="20">
        <v>41026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12" customHeight="1">
      <c r="A35" s="9">
        <v>28</v>
      </c>
      <c r="B35" s="20">
        <v>41027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</row>
    <row r="36" spans="1:17" ht="12" customHeight="1">
      <c r="A36" s="9">
        <v>29</v>
      </c>
      <c r="B36" s="20">
        <v>41028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</row>
    <row r="37" spans="1:17" ht="12" customHeight="1">
      <c r="A37" s="21">
        <v>30</v>
      </c>
      <c r="B37" s="20">
        <v>41029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1:17" ht="12" customHeight="1">
      <c r="A38" s="9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1.75" customHeight="1">
      <c r="A39" s="22"/>
      <c r="B39" s="25" t="s">
        <v>45</v>
      </c>
      <c r="C39" s="11"/>
      <c r="D39" s="11">
        <f>SUM(D8:D38)</f>
        <v>271</v>
      </c>
      <c r="E39" s="11">
        <f>SUM(E8:E38)</f>
        <v>271</v>
      </c>
      <c r="F39" s="11"/>
      <c r="G39" s="11">
        <f>SUM(G8:G38)</f>
        <v>386</v>
      </c>
      <c r="H39" s="11">
        <f>SUM(H8:H38)</f>
        <v>386</v>
      </c>
      <c r="I39" s="11"/>
      <c r="J39" s="11">
        <f>SUM(J8:J38)</f>
        <v>446</v>
      </c>
      <c r="K39" s="11">
        <f>SUM(K8:K38)</f>
        <v>446</v>
      </c>
      <c r="L39" s="11">
        <f>I39+F39+C39</f>
        <v>0</v>
      </c>
      <c r="M39" s="11">
        <f>J39+G39+D39</f>
        <v>1103</v>
      </c>
      <c r="N39" s="11">
        <f>SUM(N8:N38)</f>
        <v>1103</v>
      </c>
      <c r="O39" s="11">
        <v>4.4</v>
      </c>
      <c r="P39" s="11">
        <f>M39*O39</f>
        <v>4853.200000000001</v>
      </c>
      <c r="Q39" s="11">
        <f>M39*0.15</f>
        <v>165.45</v>
      </c>
    </row>
  </sheetData>
  <sheetProtection/>
  <mergeCells count="20">
    <mergeCell ref="C15:Q15"/>
    <mergeCell ref="C21:Q21"/>
    <mergeCell ref="C22:Q22"/>
    <mergeCell ref="C29:Q29"/>
    <mergeCell ref="L5:N5"/>
    <mergeCell ref="O5:O6"/>
    <mergeCell ref="P5:P6"/>
    <mergeCell ref="C8:Q8"/>
    <mergeCell ref="C12:Q12"/>
    <mergeCell ref="C13:Q13"/>
    <mergeCell ref="C31:Q37"/>
    <mergeCell ref="Q5:Q6"/>
    <mergeCell ref="A1:Q1"/>
    <mergeCell ref="A2:Q2"/>
    <mergeCell ref="A3:Q3"/>
    <mergeCell ref="A5:A6"/>
    <mergeCell ref="B5:B6"/>
    <mergeCell ref="C5:E5"/>
    <mergeCell ref="F5:H5"/>
    <mergeCell ref="I5:K5"/>
  </mergeCells>
  <printOptions/>
  <pageMargins left="0.7" right="0.7" top="0.43" bottom="0.3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1" max="1" width="6.57421875" style="3" customWidth="1"/>
    <col min="2" max="2" width="8.57421875" style="3" customWidth="1"/>
    <col min="3" max="3" width="7.57421875" style="3" bestFit="1" customWidth="1"/>
    <col min="4" max="4" width="6.8515625" style="3" customWidth="1"/>
    <col min="5" max="5" width="7.28125" style="3" customWidth="1"/>
    <col min="6" max="6" width="7.421875" style="24" customWidth="1"/>
    <col min="7" max="7" width="9.00390625" style="18" customWidth="1"/>
    <col min="8" max="8" width="8.140625" style="3" customWidth="1"/>
    <col min="9" max="9" width="6.57421875" style="3" customWidth="1"/>
    <col min="10" max="10" width="7.421875" style="3" customWidth="1"/>
    <col min="11" max="11" width="4.8515625" style="3" customWidth="1"/>
    <col min="12" max="12" width="48.28125" style="3" customWidth="1"/>
    <col min="13" max="13" width="6.57421875" style="3" customWidth="1"/>
    <col min="14" max="14" width="5.00390625" style="3" customWidth="1"/>
    <col min="15" max="16384" width="9.140625" style="3" customWidth="1"/>
  </cols>
  <sheetData>
    <row r="1" spans="1:14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"/>
    </row>
    <row r="2" spans="1:14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</row>
    <row r="3" spans="1:14" ht="12.75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</row>
    <row r="4" spans="1:14" ht="12.75">
      <c r="A4" s="4" t="s">
        <v>2</v>
      </c>
      <c r="B4" s="4"/>
      <c r="C4" s="4"/>
      <c r="D4" s="4"/>
      <c r="E4" s="4"/>
      <c r="H4" s="26" t="s">
        <v>3</v>
      </c>
      <c r="I4" s="5"/>
      <c r="J4" s="5"/>
      <c r="K4" s="6"/>
      <c r="L4" s="1" t="s">
        <v>57</v>
      </c>
      <c r="M4" s="6"/>
      <c r="N4" s="6"/>
    </row>
    <row r="5" spans="1:14" ht="12.75">
      <c r="A5" s="48" t="s">
        <v>4</v>
      </c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48" t="s">
        <v>11</v>
      </c>
      <c r="I5" s="48" t="s">
        <v>12</v>
      </c>
      <c r="J5" s="48" t="s">
        <v>13</v>
      </c>
      <c r="K5" s="48" t="s">
        <v>14</v>
      </c>
      <c r="L5" s="53" t="s">
        <v>15</v>
      </c>
      <c r="M5" s="53"/>
      <c r="N5" s="53"/>
    </row>
    <row r="6" spans="1:14" ht="21" customHeight="1">
      <c r="A6" s="48"/>
      <c r="B6" s="48"/>
      <c r="C6" s="48"/>
      <c r="D6" s="48" t="s">
        <v>16</v>
      </c>
      <c r="E6" s="48" t="s">
        <v>17</v>
      </c>
      <c r="F6" s="48" t="s">
        <v>18</v>
      </c>
      <c r="G6" s="48" t="s">
        <v>16</v>
      </c>
      <c r="H6" s="48" t="s">
        <v>17</v>
      </c>
      <c r="I6" s="48" t="s">
        <v>17</v>
      </c>
      <c r="J6" s="48" t="s">
        <v>17</v>
      </c>
      <c r="K6" s="48" t="s">
        <v>18</v>
      </c>
      <c r="L6" s="7"/>
      <c r="M6" s="7" t="s">
        <v>19</v>
      </c>
      <c r="N6" s="7" t="s">
        <v>20</v>
      </c>
    </row>
    <row r="7" spans="1:14" ht="12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8">
        <v>6</v>
      </c>
      <c r="G7" s="8">
        <v>7</v>
      </c>
      <c r="H7" s="7">
        <v>8</v>
      </c>
      <c r="I7" s="7">
        <v>9</v>
      </c>
      <c r="J7" s="7">
        <v>10</v>
      </c>
      <c r="K7" s="7">
        <v>11</v>
      </c>
      <c r="L7" s="7"/>
      <c r="M7" s="7"/>
      <c r="N7" s="7"/>
    </row>
    <row r="8" spans="1:14" ht="12" customHeight="1">
      <c r="A8" s="9">
        <v>1</v>
      </c>
      <c r="B8" s="10">
        <v>41000</v>
      </c>
      <c r="C8" s="49" t="s">
        <v>52</v>
      </c>
      <c r="D8" s="50"/>
      <c r="E8" s="50"/>
      <c r="F8" s="50"/>
      <c r="G8" s="50"/>
      <c r="H8" s="50"/>
      <c r="I8" s="50"/>
      <c r="J8" s="50"/>
      <c r="K8" s="51"/>
      <c r="L8" s="12" t="s">
        <v>21</v>
      </c>
      <c r="M8" s="13"/>
      <c r="N8" s="13"/>
    </row>
    <row r="9" spans="1:14" ht="12" customHeight="1">
      <c r="A9" s="9">
        <v>2</v>
      </c>
      <c r="B9" s="10">
        <v>41001</v>
      </c>
      <c r="C9" s="13">
        <v>176.89</v>
      </c>
      <c r="D9" s="13"/>
      <c r="E9" s="13"/>
      <c r="F9" s="13">
        <f>H9*0.15</f>
        <v>12.299999999999999</v>
      </c>
      <c r="G9" s="13">
        <f>C9-F9</f>
        <v>164.58999999999997</v>
      </c>
      <c r="H9" s="13">
        <f aca="true" t="shared" si="0" ref="H9:H30">I9+J9</f>
        <v>82</v>
      </c>
      <c r="I9" s="9">
        <v>65</v>
      </c>
      <c r="J9" s="9">
        <v>17</v>
      </c>
      <c r="K9" s="13"/>
      <c r="L9" s="12" t="s">
        <v>22</v>
      </c>
      <c r="M9" s="13">
        <v>176</v>
      </c>
      <c r="N9" s="13">
        <v>890</v>
      </c>
    </row>
    <row r="10" spans="1:14" ht="12" customHeight="1">
      <c r="A10" s="9">
        <v>3</v>
      </c>
      <c r="B10" s="10">
        <v>41002</v>
      </c>
      <c r="C10" s="13">
        <f>G9*1</f>
        <v>164.58999999999997</v>
      </c>
      <c r="D10" s="13"/>
      <c r="E10" s="13"/>
      <c r="F10" s="13">
        <f>H10*0.15</f>
        <v>12.6</v>
      </c>
      <c r="G10" s="13">
        <f>C10-F10</f>
        <v>151.98999999999998</v>
      </c>
      <c r="H10" s="13">
        <f t="shared" si="0"/>
        <v>84</v>
      </c>
      <c r="I10" s="9">
        <v>65</v>
      </c>
      <c r="J10" s="9">
        <v>19</v>
      </c>
      <c r="K10" s="13"/>
      <c r="L10" s="12" t="s">
        <v>23</v>
      </c>
      <c r="M10" s="13">
        <v>160</v>
      </c>
      <c r="N10" s="13"/>
    </row>
    <row r="11" spans="1:14" ht="12" customHeight="1">
      <c r="A11" s="9">
        <v>4</v>
      </c>
      <c r="B11" s="10">
        <v>41003</v>
      </c>
      <c r="C11" s="13">
        <f>G10*1</f>
        <v>151.98999999999998</v>
      </c>
      <c r="D11" s="13"/>
      <c r="E11" s="13"/>
      <c r="F11" s="13">
        <f>H11*0.15</f>
        <v>12.15</v>
      </c>
      <c r="G11" s="13">
        <f>C11-F11</f>
        <v>139.83999999999997</v>
      </c>
      <c r="H11" s="13">
        <f t="shared" si="0"/>
        <v>81</v>
      </c>
      <c r="I11" s="9">
        <v>63</v>
      </c>
      <c r="J11" s="9">
        <v>18</v>
      </c>
      <c r="K11" s="32"/>
      <c r="L11" s="12" t="s">
        <v>24</v>
      </c>
      <c r="M11" s="13">
        <v>336</v>
      </c>
      <c r="N11" s="13">
        <v>890</v>
      </c>
    </row>
    <row r="12" spans="1:17" ht="12" customHeight="1">
      <c r="A12" s="9">
        <v>5</v>
      </c>
      <c r="B12" s="10">
        <v>41004</v>
      </c>
      <c r="C12" s="49" t="s">
        <v>59</v>
      </c>
      <c r="D12" s="50"/>
      <c r="E12" s="50"/>
      <c r="F12" s="50"/>
      <c r="G12" s="50"/>
      <c r="H12" s="50"/>
      <c r="I12" s="50"/>
      <c r="J12" s="50"/>
      <c r="K12" s="51"/>
      <c r="L12" s="12" t="s">
        <v>25</v>
      </c>
      <c r="M12" s="13">
        <v>211</v>
      </c>
      <c r="N12" s="13">
        <v>500</v>
      </c>
      <c r="Q12" s="1"/>
    </row>
    <row r="13" spans="1:14" ht="12" customHeight="1">
      <c r="A13" s="9">
        <v>6</v>
      </c>
      <c r="B13" s="10">
        <v>41005</v>
      </c>
      <c r="C13" s="49" t="s">
        <v>60</v>
      </c>
      <c r="D13" s="50"/>
      <c r="E13" s="50"/>
      <c r="F13" s="50"/>
      <c r="G13" s="50"/>
      <c r="H13" s="50"/>
      <c r="I13" s="50"/>
      <c r="J13" s="50"/>
      <c r="K13" s="51"/>
      <c r="L13" s="12" t="s">
        <v>26</v>
      </c>
      <c r="M13" s="14">
        <v>125</v>
      </c>
      <c r="N13" s="11">
        <v>390</v>
      </c>
    </row>
    <row r="14" spans="1:14" ht="12" customHeight="1">
      <c r="A14" s="9">
        <v>7</v>
      </c>
      <c r="B14" s="10">
        <v>41006</v>
      </c>
      <c r="C14" s="13">
        <v>139.84</v>
      </c>
      <c r="D14" s="13"/>
      <c r="E14" s="13"/>
      <c r="F14" s="13">
        <f>H14*0.15</f>
        <v>12.6</v>
      </c>
      <c r="G14" s="13">
        <f>C14-F14</f>
        <v>127.24000000000001</v>
      </c>
      <c r="H14" s="13">
        <f t="shared" si="0"/>
        <v>84</v>
      </c>
      <c r="I14" s="9">
        <v>65</v>
      </c>
      <c r="J14" s="9">
        <v>19</v>
      </c>
      <c r="K14" s="13"/>
      <c r="L14" s="12" t="s">
        <v>27</v>
      </c>
      <c r="M14" s="13"/>
      <c r="N14" s="13"/>
    </row>
    <row r="15" spans="1:14" ht="12" customHeight="1">
      <c r="A15" s="9">
        <v>8</v>
      </c>
      <c r="B15" s="10">
        <v>41007</v>
      </c>
      <c r="C15" s="49" t="s">
        <v>52</v>
      </c>
      <c r="D15" s="50"/>
      <c r="E15" s="50"/>
      <c r="F15" s="50"/>
      <c r="G15" s="50"/>
      <c r="H15" s="50"/>
      <c r="I15" s="50"/>
      <c r="J15" s="50"/>
      <c r="K15" s="51"/>
      <c r="L15" s="12" t="s">
        <v>28</v>
      </c>
      <c r="M15" s="13"/>
      <c r="N15" s="13"/>
    </row>
    <row r="16" spans="1:14" ht="12" customHeight="1">
      <c r="A16" s="9">
        <v>9</v>
      </c>
      <c r="B16" s="10">
        <v>41008</v>
      </c>
      <c r="C16" s="13">
        <v>127.24</v>
      </c>
      <c r="D16" s="13">
        <v>160</v>
      </c>
      <c r="E16" s="13">
        <f>D16+C16</f>
        <v>287.24</v>
      </c>
      <c r="F16" s="13">
        <f>H16*0.15</f>
        <v>12.75</v>
      </c>
      <c r="G16" s="13">
        <f>E16-F16</f>
        <v>274.49</v>
      </c>
      <c r="H16" s="13">
        <f t="shared" si="0"/>
        <v>85</v>
      </c>
      <c r="I16" s="9">
        <v>69</v>
      </c>
      <c r="J16" s="9">
        <v>16</v>
      </c>
      <c r="K16" s="13"/>
      <c r="L16" s="12" t="s">
        <v>29</v>
      </c>
      <c r="M16" s="13">
        <v>1410</v>
      </c>
      <c r="N16" s="13"/>
    </row>
    <row r="17" spans="1:14" ht="12" customHeight="1">
      <c r="A17" s="9">
        <v>10</v>
      </c>
      <c r="B17" s="10">
        <v>41009</v>
      </c>
      <c r="C17" s="13">
        <f>G16*1</f>
        <v>274.49</v>
      </c>
      <c r="D17" s="13"/>
      <c r="E17" s="13"/>
      <c r="F17" s="13">
        <f>H17*0.15</f>
        <v>13.049999999999999</v>
      </c>
      <c r="G17" s="13">
        <f>C17-F17</f>
        <v>261.44</v>
      </c>
      <c r="H17" s="13">
        <f t="shared" si="0"/>
        <v>87</v>
      </c>
      <c r="I17" s="9">
        <v>68</v>
      </c>
      <c r="J17" s="9">
        <v>19</v>
      </c>
      <c r="K17" s="32"/>
      <c r="L17" s="12" t="s">
        <v>30</v>
      </c>
      <c r="M17" s="13">
        <v>4.4</v>
      </c>
      <c r="N17" s="13"/>
    </row>
    <row r="18" spans="1:14" ht="12" customHeight="1">
      <c r="A18" s="9">
        <v>11</v>
      </c>
      <c r="B18" s="10">
        <v>41010</v>
      </c>
      <c r="C18" s="13">
        <f>G17*1</f>
        <v>261.44</v>
      </c>
      <c r="D18" s="13"/>
      <c r="E18" s="13"/>
      <c r="F18" s="13">
        <f>H18*0.15</f>
        <v>13.2</v>
      </c>
      <c r="G18" s="13">
        <f>C18-F18</f>
        <v>248.24</v>
      </c>
      <c r="H18" s="13">
        <f t="shared" si="0"/>
        <v>88</v>
      </c>
      <c r="I18" s="9">
        <v>69</v>
      </c>
      <c r="J18" s="9">
        <v>19</v>
      </c>
      <c r="K18" s="32"/>
      <c r="L18" s="12" t="s">
        <v>31</v>
      </c>
      <c r="M18" s="13">
        <f>M16*M17</f>
        <v>6204.000000000001</v>
      </c>
      <c r="N18" s="13"/>
    </row>
    <row r="19" spans="1:14" ht="12" customHeight="1">
      <c r="A19" s="9">
        <v>12</v>
      </c>
      <c r="B19" s="10">
        <v>41011</v>
      </c>
      <c r="C19" s="13">
        <f>G18*1</f>
        <v>248.24</v>
      </c>
      <c r="D19" s="13"/>
      <c r="E19" s="13"/>
      <c r="F19" s="13">
        <f>H19*0.15</f>
        <v>13.65</v>
      </c>
      <c r="G19" s="13">
        <f>C19-F19</f>
        <v>234.59</v>
      </c>
      <c r="H19" s="13">
        <f t="shared" si="0"/>
        <v>91</v>
      </c>
      <c r="I19" s="9">
        <v>71</v>
      </c>
      <c r="J19" s="9">
        <v>20</v>
      </c>
      <c r="K19" s="13"/>
      <c r="L19" s="15"/>
      <c r="M19" s="9"/>
      <c r="N19" s="9"/>
    </row>
    <row r="20" spans="1:14" ht="12" customHeight="1">
      <c r="A20" s="9">
        <v>13</v>
      </c>
      <c r="B20" s="10">
        <v>41012</v>
      </c>
      <c r="C20" s="13">
        <f>G19*1</f>
        <v>234.59</v>
      </c>
      <c r="D20" s="13"/>
      <c r="E20" s="13"/>
      <c r="F20" s="13">
        <f>H20*0.15</f>
        <v>13.65</v>
      </c>
      <c r="G20" s="13">
        <f>C20-F20</f>
        <v>220.94</v>
      </c>
      <c r="H20" s="13">
        <f t="shared" si="0"/>
        <v>91</v>
      </c>
      <c r="I20" s="9">
        <v>71</v>
      </c>
      <c r="J20" s="9">
        <v>20</v>
      </c>
      <c r="K20" s="13"/>
      <c r="L20" s="15"/>
      <c r="M20" s="9"/>
      <c r="N20" s="9"/>
    </row>
    <row r="21" spans="1:14" ht="12" customHeight="1">
      <c r="A21" s="9">
        <v>14</v>
      </c>
      <c r="B21" s="10">
        <v>41013</v>
      </c>
      <c r="C21" s="49" t="s">
        <v>53</v>
      </c>
      <c r="D21" s="50"/>
      <c r="E21" s="50"/>
      <c r="F21" s="50"/>
      <c r="G21" s="50"/>
      <c r="H21" s="50"/>
      <c r="I21" s="50"/>
      <c r="J21" s="50"/>
      <c r="K21" s="51"/>
      <c r="L21" s="15"/>
      <c r="M21" s="9"/>
      <c r="N21" s="9"/>
    </row>
    <row r="22" spans="1:14" ht="12" customHeight="1">
      <c r="A22" s="9">
        <v>15</v>
      </c>
      <c r="B22" s="10">
        <v>41014</v>
      </c>
      <c r="C22" s="49" t="s">
        <v>52</v>
      </c>
      <c r="D22" s="50"/>
      <c r="E22" s="50"/>
      <c r="F22" s="50"/>
      <c r="G22" s="50"/>
      <c r="H22" s="50"/>
      <c r="I22" s="50"/>
      <c r="J22" s="50"/>
      <c r="K22" s="51"/>
      <c r="L22" s="15"/>
      <c r="M22" s="9"/>
      <c r="N22" s="9"/>
    </row>
    <row r="23" spans="1:14" ht="12" customHeight="1">
      <c r="A23" s="9">
        <v>16</v>
      </c>
      <c r="B23" s="10">
        <v>41015</v>
      </c>
      <c r="C23" s="13">
        <v>220.94</v>
      </c>
      <c r="D23" s="13"/>
      <c r="E23" s="13"/>
      <c r="F23" s="13">
        <f aca="true" t="shared" si="1" ref="F23:F28">H23*0.15</f>
        <v>13.65</v>
      </c>
      <c r="G23" s="13">
        <f aca="true" t="shared" si="2" ref="G23:G28">C23-F23</f>
        <v>207.29</v>
      </c>
      <c r="H23" s="13">
        <f t="shared" si="0"/>
        <v>91</v>
      </c>
      <c r="I23" s="30">
        <v>71</v>
      </c>
      <c r="J23" s="9">
        <v>20</v>
      </c>
      <c r="K23" s="13"/>
      <c r="L23" s="15"/>
      <c r="M23" s="9"/>
      <c r="N23" s="9"/>
    </row>
    <row r="24" spans="1:14" ht="12" customHeight="1">
      <c r="A24" s="9">
        <v>17</v>
      </c>
      <c r="B24" s="10">
        <v>41016</v>
      </c>
      <c r="C24" s="13">
        <f>G23*1</f>
        <v>207.29</v>
      </c>
      <c r="D24" s="13"/>
      <c r="E24" s="13"/>
      <c r="F24" s="13">
        <f t="shared" si="1"/>
        <v>13.65</v>
      </c>
      <c r="G24" s="13">
        <f t="shared" si="2"/>
        <v>193.64</v>
      </c>
      <c r="H24" s="13">
        <f t="shared" si="0"/>
        <v>91</v>
      </c>
      <c r="I24" s="9">
        <v>71</v>
      </c>
      <c r="J24" s="9">
        <v>20</v>
      </c>
      <c r="K24" s="13"/>
      <c r="L24" s="15"/>
      <c r="M24" s="9"/>
      <c r="N24" s="9"/>
    </row>
    <row r="25" spans="1:14" ht="12" customHeight="1">
      <c r="A25" s="9">
        <v>18</v>
      </c>
      <c r="B25" s="10">
        <v>41017</v>
      </c>
      <c r="C25" s="13">
        <f>G24*1</f>
        <v>193.64</v>
      </c>
      <c r="D25" s="13"/>
      <c r="E25" s="13"/>
      <c r="F25" s="13">
        <f t="shared" si="1"/>
        <v>13.65</v>
      </c>
      <c r="G25" s="13">
        <f t="shared" si="2"/>
        <v>179.98999999999998</v>
      </c>
      <c r="H25" s="13">
        <f t="shared" si="0"/>
        <v>91</v>
      </c>
      <c r="I25" s="9">
        <v>71</v>
      </c>
      <c r="J25" s="9">
        <v>20</v>
      </c>
      <c r="K25" s="32"/>
      <c r="L25" s="15"/>
      <c r="M25" s="9"/>
      <c r="N25" s="9"/>
    </row>
    <row r="26" spans="1:14" ht="12" customHeight="1">
      <c r="A26" s="9">
        <v>19</v>
      </c>
      <c r="B26" s="10">
        <v>41018</v>
      </c>
      <c r="C26" s="13">
        <f>G25*1</f>
        <v>179.98999999999998</v>
      </c>
      <c r="D26" s="13"/>
      <c r="E26" s="13"/>
      <c r="F26" s="13">
        <f t="shared" si="1"/>
        <v>13.65</v>
      </c>
      <c r="G26" s="13">
        <f t="shared" si="2"/>
        <v>166.33999999999997</v>
      </c>
      <c r="H26" s="13">
        <f t="shared" si="0"/>
        <v>91</v>
      </c>
      <c r="I26" s="9">
        <v>71</v>
      </c>
      <c r="J26" s="9">
        <v>20</v>
      </c>
      <c r="K26" s="13"/>
      <c r="L26" s="15"/>
      <c r="M26" s="9"/>
      <c r="N26" s="9"/>
    </row>
    <row r="27" spans="1:14" ht="12" customHeight="1">
      <c r="A27" s="9">
        <v>20</v>
      </c>
      <c r="B27" s="10">
        <v>41019</v>
      </c>
      <c r="C27" s="13">
        <f>G26*1</f>
        <v>166.33999999999997</v>
      </c>
      <c r="D27" s="13"/>
      <c r="E27" s="13"/>
      <c r="F27" s="13">
        <f t="shared" si="1"/>
        <v>13.65</v>
      </c>
      <c r="G27" s="13">
        <f t="shared" si="2"/>
        <v>152.68999999999997</v>
      </c>
      <c r="H27" s="13">
        <f t="shared" si="0"/>
        <v>91</v>
      </c>
      <c r="I27" s="9">
        <v>71</v>
      </c>
      <c r="J27" s="9">
        <v>20</v>
      </c>
      <c r="K27" s="13"/>
      <c r="L27" s="15"/>
      <c r="M27" s="9"/>
      <c r="N27" s="9"/>
    </row>
    <row r="28" spans="1:14" ht="12" customHeight="1">
      <c r="A28" s="9">
        <v>21</v>
      </c>
      <c r="B28" s="10">
        <v>41020</v>
      </c>
      <c r="C28" s="13">
        <f>G27*1</f>
        <v>152.68999999999997</v>
      </c>
      <c r="D28" s="13"/>
      <c r="E28" s="13"/>
      <c r="F28" s="13">
        <f t="shared" si="1"/>
        <v>13.65</v>
      </c>
      <c r="G28" s="13">
        <f t="shared" si="2"/>
        <v>139.03999999999996</v>
      </c>
      <c r="H28" s="13">
        <f t="shared" si="0"/>
        <v>91</v>
      </c>
      <c r="I28" s="9">
        <v>71</v>
      </c>
      <c r="J28" s="9">
        <v>20</v>
      </c>
      <c r="K28" s="13"/>
      <c r="L28" s="15"/>
      <c r="M28" s="9"/>
      <c r="N28" s="9"/>
    </row>
    <row r="29" spans="1:14" ht="12" customHeight="1">
      <c r="A29" s="9">
        <v>22</v>
      </c>
      <c r="B29" s="10">
        <v>41021</v>
      </c>
      <c r="C29" s="49" t="s">
        <v>52</v>
      </c>
      <c r="D29" s="50"/>
      <c r="E29" s="50"/>
      <c r="F29" s="50"/>
      <c r="G29" s="50"/>
      <c r="H29" s="50"/>
      <c r="I29" s="50"/>
      <c r="J29" s="50"/>
      <c r="K29" s="51"/>
      <c r="L29" s="15"/>
      <c r="M29" s="9"/>
      <c r="N29" s="9"/>
    </row>
    <row r="30" spans="1:14" ht="12" customHeight="1">
      <c r="A30" s="9">
        <v>23</v>
      </c>
      <c r="B30" s="10">
        <v>41022</v>
      </c>
      <c r="C30" s="32">
        <v>139.04</v>
      </c>
      <c r="D30" s="32"/>
      <c r="E30" s="32"/>
      <c r="F30" s="13">
        <f>H30*0.15</f>
        <v>13.65</v>
      </c>
      <c r="G30" s="13">
        <f>C30-F30</f>
        <v>125.38999999999999</v>
      </c>
      <c r="H30" s="13">
        <f t="shared" si="0"/>
        <v>91</v>
      </c>
      <c r="I30" s="9">
        <v>71</v>
      </c>
      <c r="J30" s="9">
        <v>20</v>
      </c>
      <c r="K30" s="32"/>
      <c r="L30" s="15"/>
      <c r="M30" s="9"/>
      <c r="N30" s="9"/>
    </row>
    <row r="31" spans="1:14" ht="12" customHeight="1">
      <c r="A31" s="9">
        <v>24</v>
      </c>
      <c r="B31" s="10">
        <v>41023</v>
      </c>
      <c r="C31" s="54" t="s">
        <v>62</v>
      </c>
      <c r="D31" s="55"/>
      <c r="E31" s="55"/>
      <c r="F31" s="55"/>
      <c r="G31" s="55"/>
      <c r="H31" s="55"/>
      <c r="I31" s="55"/>
      <c r="J31" s="55"/>
      <c r="K31" s="56"/>
      <c r="L31" s="15"/>
      <c r="M31" s="9"/>
      <c r="N31" s="9"/>
    </row>
    <row r="32" spans="1:14" ht="12" customHeight="1">
      <c r="A32" s="9">
        <v>25</v>
      </c>
      <c r="B32" s="10">
        <v>41024</v>
      </c>
      <c r="C32" s="57"/>
      <c r="D32" s="58"/>
      <c r="E32" s="58"/>
      <c r="F32" s="58"/>
      <c r="G32" s="58"/>
      <c r="H32" s="58"/>
      <c r="I32" s="58"/>
      <c r="J32" s="58"/>
      <c r="K32" s="59"/>
      <c r="L32" s="15"/>
      <c r="M32" s="9"/>
      <c r="N32" s="9"/>
    </row>
    <row r="33" spans="1:14" ht="12" customHeight="1">
      <c r="A33" s="9">
        <v>26</v>
      </c>
      <c r="B33" s="10">
        <v>41025</v>
      </c>
      <c r="C33" s="57"/>
      <c r="D33" s="58"/>
      <c r="E33" s="58"/>
      <c r="F33" s="58"/>
      <c r="G33" s="58"/>
      <c r="H33" s="58"/>
      <c r="I33" s="58"/>
      <c r="J33" s="58"/>
      <c r="K33" s="59"/>
      <c r="L33" s="15"/>
      <c r="M33" s="9"/>
      <c r="N33" s="9"/>
    </row>
    <row r="34" spans="1:14" ht="12" customHeight="1">
      <c r="A34" s="9">
        <v>27</v>
      </c>
      <c r="B34" s="10">
        <v>41026</v>
      </c>
      <c r="C34" s="57"/>
      <c r="D34" s="58"/>
      <c r="E34" s="58"/>
      <c r="F34" s="58"/>
      <c r="G34" s="58"/>
      <c r="H34" s="58"/>
      <c r="I34" s="58"/>
      <c r="J34" s="58"/>
      <c r="K34" s="59"/>
      <c r="L34" s="15"/>
      <c r="M34" s="9"/>
      <c r="N34" s="9"/>
    </row>
    <row r="35" spans="1:14" ht="12" customHeight="1">
      <c r="A35" s="9">
        <v>28</v>
      </c>
      <c r="B35" s="10">
        <v>41027</v>
      </c>
      <c r="C35" s="57"/>
      <c r="D35" s="58"/>
      <c r="E35" s="58"/>
      <c r="F35" s="58"/>
      <c r="G35" s="58"/>
      <c r="H35" s="58"/>
      <c r="I35" s="58"/>
      <c r="J35" s="58"/>
      <c r="K35" s="59"/>
      <c r="L35" s="15"/>
      <c r="M35" s="9"/>
      <c r="N35" s="9"/>
    </row>
    <row r="36" spans="1:14" ht="12" customHeight="1">
      <c r="A36" s="9">
        <v>29</v>
      </c>
      <c r="B36" s="10">
        <v>41028</v>
      </c>
      <c r="C36" s="57"/>
      <c r="D36" s="58"/>
      <c r="E36" s="58"/>
      <c r="F36" s="58"/>
      <c r="G36" s="58"/>
      <c r="H36" s="58"/>
      <c r="I36" s="58"/>
      <c r="J36" s="58"/>
      <c r="K36" s="59"/>
      <c r="L36" s="15"/>
      <c r="M36" s="9"/>
      <c r="N36" s="9"/>
    </row>
    <row r="37" spans="1:14" ht="12" customHeight="1">
      <c r="A37" s="9">
        <v>30</v>
      </c>
      <c r="B37" s="10">
        <v>41029</v>
      </c>
      <c r="C37" s="60"/>
      <c r="D37" s="61"/>
      <c r="E37" s="61"/>
      <c r="F37" s="61"/>
      <c r="G37" s="61"/>
      <c r="H37" s="61"/>
      <c r="I37" s="61"/>
      <c r="J37" s="61"/>
      <c r="K37" s="62"/>
      <c r="L37" s="15"/>
      <c r="M37" s="9"/>
      <c r="N37" s="9"/>
    </row>
    <row r="38" spans="1:14" ht="12" customHeight="1">
      <c r="A38" s="9"/>
      <c r="B38" s="10"/>
      <c r="C38" s="13"/>
      <c r="D38" s="13"/>
      <c r="E38" s="13"/>
      <c r="F38" s="13"/>
      <c r="G38" s="13"/>
      <c r="H38" s="13"/>
      <c r="I38" s="28"/>
      <c r="J38" s="28"/>
      <c r="K38" s="13"/>
      <c r="L38" s="15"/>
      <c r="M38" s="9"/>
      <c r="N38" s="9"/>
    </row>
    <row r="39" spans="1:14" ht="20.25" customHeight="1">
      <c r="A39" s="15"/>
      <c r="B39" s="11" t="s">
        <v>32</v>
      </c>
      <c r="C39" s="13"/>
      <c r="D39" s="13">
        <f>176.89+160</f>
        <v>336.89</v>
      </c>
      <c r="E39" s="13"/>
      <c r="F39" s="13">
        <f>SUM(F8:F38)</f>
        <v>211.50000000000006</v>
      </c>
      <c r="G39" s="13">
        <f>D39-F39</f>
        <v>125.38999999999993</v>
      </c>
      <c r="H39" s="13">
        <f>SUM(H8:H38)</f>
        <v>1410</v>
      </c>
      <c r="I39" s="13">
        <f>SUM(I8:I38)</f>
        <v>1103</v>
      </c>
      <c r="J39" s="13">
        <f>SUM(J8:J38)</f>
        <v>307</v>
      </c>
      <c r="K39" s="13"/>
      <c r="L39" s="15"/>
      <c r="M39" s="9"/>
      <c r="N39" s="9"/>
    </row>
    <row r="40" spans="1:14" ht="12.75">
      <c r="A40" s="52" t="s">
        <v>56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4" spans="2:12" ht="12.75">
      <c r="B44" s="16" t="s">
        <v>33</v>
      </c>
      <c r="C44" s="16"/>
      <c r="D44" s="16"/>
      <c r="E44" s="16"/>
      <c r="G44" s="17"/>
      <c r="L44" s="6" t="s">
        <v>34</v>
      </c>
    </row>
  </sheetData>
  <sheetProtection/>
  <mergeCells count="24">
    <mergeCell ref="C31:K37"/>
    <mergeCell ref="C15:K15"/>
    <mergeCell ref="G5:G6"/>
    <mergeCell ref="A40:N40"/>
    <mergeCell ref="L5:N5"/>
    <mergeCell ref="C5:C6"/>
    <mergeCell ref="D5:D6"/>
    <mergeCell ref="E5:E6"/>
    <mergeCell ref="C21:K21"/>
    <mergeCell ref="C22:K22"/>
    <mergeCell ref="C29:K29"/>
    <mergeCell ref="A1:L1"/>
    <mergeCell ref="A2:L2"/>
    <mergeCell ref="A3:L3"/>
    <mergeCell ref="A5:A6"/>
    <mergeCell ref="B5:B6"/>
    <mergeCell ref="H5:H6"/>
    <mergeCell ref="I5:I6"/>
    <mergeCell ref="J5:J6"/>
    <mergeCell ref="K5:K6"/>
    <mergeCell ref="C8:K8"/>
    <mergeCell ref="C12:K12"/>
    <mergeCell ref="C13:K13"/>
    <mergeCell ref="F5:F6"/>
  </mergeCells>
  <printOptions/>
  <pageMargins left="0.44" right="0" top="0.29" bottom="0.23" header="0.22" footer="0.17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sundara bhashyam</dc:creator>
  <cp:keywords/>
  <dc:description/>
  <cp:lastModifiedBy>sundara bhashyam</cp:lastModifiedBy>
  <cp:lastPrinted>2012-04-11T12:54:01Z</cp:lastPrinted>
  <dcterms:created xsi:type="dcterms:W3CDTF">2012-01-30T12:57:51Z</dcterms:created>
  <dcterms:modified xsi:type="dcterms:W3CDTF">2012-04-11T12:54:41Z</dcterms:modified>
  <cp:category/>
  <cp:version/>
  <cp:contentType/>
  <cp:contentStatus/>
</cp:coreProperties>
</file>